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1/Tatari tn 39, Tallinn/"/>
    </mc:Choice>
  </mc:AlternateContent>
  <xr:revisionPtr revIDLastSave="100" documentId="13_ncr:1_{C18A3D9F-1A3A-4A17-9D5B-FF8A943D9216}" xr6:coauthVersionLast="47" xr6:coauthVersionMax="47" xr10:uidLastSave="{9FA75FE2-F19C-4A9F-879F-37821F7167B4}"/>
  <bookViews>
    <workbookView xWindow="28680" yWindow="-210" windowWidth="29040" windowHeight="17640" xr2:uid="{E9D054A2-7359-47A4-A81D-35CBD57F32A8}"/>
  </bookViews>
  <sheets>
    <sheet name="Lisa 6.3 Lisa 1 Parendustööd" sheetId="1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 localSheetId="0">[2]hinnad!$F$3:$BQ$32</definedName>
    <definedName name="andmed">[3]hinnad!$F$3:$BQ$32</definedName>
    <definedName name="andmed_kogemus" localSheetId="0">[2]arendaja_haldaja_kogemus!$B$2:$P$16</definedName>
    <definedName name="andmed_kogemus">[3]arendaja_haldaja_kogemus!$B$2:$P$16</definedName>
    <definedName name="andmed_ruumide_sobivus" localSheetId="0">[2]üürniku_hinnangud!$F$2:$L$31</definedName>
    <definedName name="andmed_ruumide_sobivus">[3]üürniku_hinnangud!$F$2:$L$31</definedName>
    <definedName name="brutopind" localSheetId="0">#REF!</definedName>
    <definedName name="brutopind">[4]eelarve!$F$9</definedName>
    <definedName name="disk.määr" localSheetId="0">[2]algandmed!$B$1</definedName>
    <definedName name="disk.määr">[3]algandmed!$B$1</definedName>
    <definedName name="eelarve_kokku" localSheetId="0">#REF!</definedName>
    <definedName name="eelarve_kokku">[4]eelarve!$F$7</definedName>
    <definedName name="erikülgsednurkterased">#REF!</definedName>
    <definedName name="erikülgsednurkterased140">#REF!</definedName>
    <definedName name="erikülgsednurkterased70">#REF!</definedName>
    <definedName name="Etapp" localSheetId="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[5]platsikulud!$C$2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[6]MUDEL!$BA$1</definedName>
    <definedName name="kestvus">[5]platsikulud!$C$3</definedName>
    <definedName name="kestvus2">[5]platsikulud!$G$7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[7]Koostamine!$C$2</definedName>
    <definedName name="LISA">#REF!</definedName>
    <definedName name="lisakatuslagi">#REF!</definedName>
    <definedName name="ltasu">#REF!</definedName>
    <definedName name="Maksumus">[8]Absoluutaadr1!#REF!</definedName>
    <definedName name="maksuvaba">#REF!</definedName>
    <definedName name="max.parkimiskoha_maksumus" localSheetId="0">[2]algandmed!$B$2</definedName>
    <definedName name="max.parkimiskoha_maksumus">[3]algandmed!$B$2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[7]Koostamine!$G$1</definedName>
    <definedName name="objekt" localSheetId="0">[2]hinnad!$E$3:$E$32</definedName>
    <definedName name="objekt">[3]hinnad!$E$3:$E$32</definedName>
    <definedName name="objekt_ruumide_sobivus" localSheetId="0">[2]üürniku_hinnangud!$E$2:$E$31</definedName>
    <definedName name="objekt_ruumide_sobivus">[3]üürniku_hinnangud!$E$2:$E$31</definedName>
    <definedName name="objekti_aadress" localSheetId="0">#REF!</definedName>
    <definedName name="objekti_aadress">[4]eelarve!$F$6</definedName>
    <definedName name="pakkujad_kogemus" localSheetId="0">[2]arendaja_haldaja_kogemus!$A$2:$A$16</definedName>
    <definedName name="pakkujad_kogemus">[3]arendaja_haldaja_kogemus!$A$2:$A$16</definedName>
    <definedName name="paneelsein">#REF!</definedName>
    <definedName name="paneelsein3">'[9]muld,vund'!#REF!</definedName>
    <definedName name="pealkirjad" localSheetId="0">[2]hinnad!$F$2:$BQ$2</definedName>
    <definedName name="pealkirjad">[3]hinnad!$F$2:$BQ$2</definedName>
    <definedName name="pealkirjad_kogemus" localSheetId="0">[2]arendaja_haldaja_kogemus!$B$1:$P$1</definedName>
    <definedName name="pealkirjad_kogemus">[3]arendaja_haldaja_kogemus!$B$1:$P$1</definedName>
    <definedName name="pealkirjad_ruumide_sobivus" localSheetId="0">[2]üürniku_hinnangud!$F$1:$L$1</definedName>
    <definedName name="pealkirjad_ruumide_sobivus">[3]üürniku_hinnangud!$F$1:$L$1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 localSheetId="0">#REF!</definedName>
    <definedName name="prognoos_ilma_meeskonna_ja_yldkuludeta">#REF!</definedName>
    <definedName name="prognoos_ilma_yldkuludeta" localSheetId="0">#REF!</definedName>
    <definedName name="prognoos_ilma_yldkuludeta">#REF!</definedName>
    <definedName name="prognoos_ilma_yldkuludeta_kokku_rahavoos" localSheetId="0">#REF!</definedName>
    <definedName name="prognoos_ilma_yldkuludeta_kokku_rahavoos">#REF!</definedName>
    <definedName name="prognoos_kokku" localSheetId="0">#REF!</definedName>
    <definedName name="prognoos_kokku">#REF!</definedName>
    <definedName name="prognoos_kokku_koos_sissevool" localSheetId="0">#REF!</definedName>
    <definedName name="prognoos_kokku_koos_sissevool">#REF!</definedName>
    <definedName name="prognoosi_muutmise_aeg" localSheetId="0">#REF!</definedName>
    <definedName name="prognoosi_muutmise_aeg">[10]algne_eelarve_prognoosiga!#REF!</definedName>
    <definedName name="prognoosi_periood" localSheetId="0">#REF!</definedName>
    <definedName name="prognoosi_periood">#REF!</definedName>
    <definedName name="projekti_nimi" localSheetId="0">#REF!</definedName>
    <definedName name="projekti_nimi">[4]eelarve!$F$4</definedName>
    <definedName name="projekti_nr" localSheetId="0">#REF!</definedName>
    <definedName name="projekti_nr">[4]eelarve!$F$5</definedName>
    <definedName name="protsent">#REF!</definedName>
    <definedName name="punktid_asukohahinnang">#REF!</definedName>
    <definedName name="põrand">#REF!</definedName>
    <definedName name="Reserv" localSheetId="0">#REF!</definedName>
    <definedName name="Reserv">#REF!</definedName>
    <definedName name="seinad">#REF!</definedName>
    <definedName name="seintelisa">#REF!</definedName>
    <definedName name="siseviimistlus">#REF!</definedName>
    <definedName name="sissevool" localSheetId="0">#REF!</definedName>
    <definedName name="sissevool">#REF!</definedName>
    <definedName name="SOTS">#REF!</definedName>
    <definedName name="suletud_netopind" localSheetId="0">#REF!</definedName>
    <definedName name="suletud_netopind">[4]eelarve!$F$8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[7]Koostamine!$D$3</definedName>
    <definedName name="Tellija">[7]Koostamine!$G$2</definedName>
    <definedName name="tellisseinad">#REF!</definedName>
    <definedName name="terastalad">#REF!</definedName>
    <definedName name="Toode">[7]Koostamine!$G$3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8" l="1"/>
  <c r="D13" i="18" s="1"/>
  <c r="D21" i="18"/>
  <c r="D8" i="18"/>
  <c r="D23" i="18" l="1"/>
  <c r="D27" i="18"/>
  <c r="D16" i="18" l="1"/>
  <c r="D24" i="18" l="1"/>
  <c r="D11" i="18"/>
  <c r="D9" i="18"/>
  <c r="D26" i="18" l="1"/>
  <c r="D28" i="18" s="1"/>
  <c r="D30" i="18" l="1"/>
  <c r="D29" i="18" s="1"/>
  <c r="D31" i="18" s="1"/>
</calcChain>
</file>

<file path=xl/sharedStrings.xml><?xml version="1.0" encoding="utf-8"?>
<sst xmlns="http://schemas.openxmlformats.org/spreadsheetml/2006/main" count="35" uniqueCount="35">
  <si>
    <t>Lisa nr 1</t>
  </si>
  <si>
    <t>Üürilepingu nr KPJ-4/2021-169  lisale nr 6.3</t>
  </si>
  <si>
    <t>Tööde loetelu ja eeldatav maksumus - Tatari tn 39, Tallinn</t>
  </si>
  <si>
    <t>Jrk
nr</t>
  </si>
  <si>
    <t>Töö nimetus</t>
  </si>
  <si>
    <t>Eeldatav maksumus, EUR, km-ta</t>
  </si>
  <si>
    <t>ARENDUSTEGEVUS</t>
  </si>
  <si>
    <t>Tellija muud arendusaegsed kulud; va intress</t>
  </si>
  <si>
    <t>1.1.</t>
  </si>
  <si>
    <t>Omanikujärelevalve</t>
  </si>
  <si>
    <t>Projektijuhtimise otsesed kulud</t>
  </si>
  <si>
    <t>2.1.</t>
  </si>
  <si>
    <t>RKAS meeskonna kulud</t>
  </si>
  <si>
    <t>EHITAMINE</t>
  </si>
  <si>
    <t>Projekteerimine ja uuringud</t>
  </si>
  <si>
    <t>3.1.</t>
  </si>
  <si>
    <t>Projekteerimine</t>
  </si>
  <si>
    <t>Ehituslepingud</t>
  </si>
  <si>
    <t>4.1.</t>
  </si>
  <si>
    <t>Ehitustööd keldrikorrusel</t>
  </si>
  <si>
    <t>4.2.</t>
  </si>
  <si>
    <t>Ehitustööd 1. korrusel</t>
  </si>
  <si>
    <t>4.3.</t>
  </si>
  <si>
    <t>Ehitustööd 2. korrusel</t>
  </si>
  <si>
    <t>4.4.</t>
  </si>
  <si>
    <t>Ehitustööd 3. korrusel</t>
  </si>
  <si>
    <t>RESERV</t>
  </si>
  <si>
    <t>Reserv</t>
  </si>
  <si>
    <t>EELDATAV MAKSUMUS KOKKU, KM-TA</t>
  </si>
  <si>
    <t>EHITUSTÖÖDE AEGNE INTRESS</t>
  </si>
  <si>
    <t>Intressikulu</t>
  </si>
  <si>
    <t>PROJEKTIJUHTIMISE KAUDSED KULUD, KM-TA</t>
  </si>
  <si>
    <t>EELDATAV MAKSUMUS KOKKU KOOS KAUDSETE KULUDEGA, KM-TA</t>
  </si>
  <si>
    <t xml:space="preserve">KÄIBEMAKS </t>
  </si>
  <si>
    <t>EELDATAV MAKSUMUS KOKKU, KM-GA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</si>
</sst>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0.0%"/>
    <numFmt numFmtId="165" formatCode="_-* #,##0.00\ _k_r_-;\-* #,##0.00\ _k_r_-;_-* &quot;-&quot;??\ _k_r_-;_-@_-"/>
    <numFmt numFmtId="166" formatCode="_(* #,##0.00_);_(* \(#,##0.00\);_(* &quot;-&quot;??_);_(@_)"/>
  </numFmts>
  <fonts count="1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charset val="186"/>
      <scheme val="minor"/>
    </font>
    <font>
      <i/>
      <sz val="11"/>
      <color rgb="FFFF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0" fontId="1" fillId="0" borderId="0"/>
    <xf numFmtId="0" fontId="3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/>
    <xf numFmtId="0" fontId="6" fillId="0" borderId="0"/>
    <xf numFmtId="0" fontId="1" fillId="0" borderId="0"/>
    <xf numFmtId="0" fontId="7" fillId="0" borderId="0"/>
    <xf numFmtId="0" fontId="8" fillId="0" borderId="0"/>
    <xf numFmtId="0" fontId="9" fillId="0" borderId="0"/>
    <xf numFmtId="166" fontId="1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10" applyFont="1"/>
    <xf numFmtId="4" fontId="1" fillId="0" borderId="0" xfId="10" applyNumberFormat="1" applyFont="1" applyAlignment="1">
      <alignment horizontal="center"/>
    </xf>
    <xf numFmtId="4" fontId="1" fillId="0" borderId="0" xfId="10" applyNumberFormat="1" applyFont="1"/>
    <xf numFmtId="0" fontId="12" fillId="0" borderId="0" xfId="10" applyFont="1"/>
    <xf numFmtId="4" fontId="12" fillId="0" borderId="0" xfId="10" applyNumberFormat="1" applyFont="1" applyAlignment="1">
      <alignment horizontal="right"/>
    </xf>
    <xf numFmtId="4" fontId="13" fillId="0" borderId="0" xfId="11" applyNumberFormat="1" applyFont="1" applyAlignment="1">
      <alignment horizontal="right"/>
    </xf>
    <xf numFmtId="4" fontId="10" fillId="0" borderId="0" xfId="11" applyNumberFormat="1" applyFont="1" applyAlignment="1">
      <alignment horizontal="right"/>
    </xf>
    <xf numFmtId="0" fontId="13" fillId="0" borderId="0" xfId="10" applyFont="1" applyAlignment="1">
      <alignment vertical="center"/>
    </xf>
    <xf numFmtId="0" fontId="13" fillId="0" borderId="2" xfId="10" applyFont="1" applyBorder="1" applyAlignment="1">
      <alignment vertical="center" wrapText="1"/>
    </xf>
    <xf numFmtId="0" fontId="13" fillId="0" borderId="3" xfId="10" applyFont="1" applyBorder="1" applyAlignment="1">
      <alignment vertical="center" wrapText="1"/>
    </xf>
    <xf numFmtId="4" fontId="13" fillId="0" borderId="4" xfId="10" applyNumberFormat="1" applyFont="1" applyBorder="1" applyAlignment="1">
      <alignment horizontal="center" vertical="center" wrapText="1"/>
    </xf>
    <xf numFmtId="3" fontId="13" fillId="3" borderId="6" xfId="10" applyNumberFormat="1" applyFont="1" applyFill="1" applyBorder="1" applyAlignment="1">
      <alignment vertical="center" wrapText="1"/>
    </xf>
    <xf numFmtId="0" fontId="13" fillId="2" borderId="5" xfId="10" applyFont="1" applyFill="1" applyBorder="1" applyAlignment="1">
      <alignment vertical="center" wrapText="1"/>
    </xf>
    <xf numFmtId="2" fontId="13" fillId="2" borderId="1" xfId="10" applyNumberFormat="1" applyFont="1" applyFill="1" applyBorder="1" applyAlignment="1">
      <alignment vertical="center" wrapText="1"/>
    </xf>
    <xf numFmtId="3" fontId="13" fillId="2" borderId="6" xfId="10" applyNumberFormat="1" applyFont="1" applyFill="1" applyBorder="1" applyAlignment="1">
      <alignment vertical="center" wrapText="1"/>
    </xf>
    <xf numFmtId="0" fontId="13" fillId="2" borderId="1" xfId="10" applyFont="1" applyFill="1" applyBorder="1" applyAlignment="1">
      <alignment vertical="center" wrapText="1"/>
    </xf>
    <xf numFmtId="0" fontId="10" fillId="0" borderId="5" xfId="10" applyFont="1" applyBorder="1" applyAlignment="1">
      <alignment vertical="center" wrapText="1"/>
    </xf>
    <xf numFmtId="2" fontId="10" fillId="0" borderId="1" xfId="10" applyNumberFormat="1" applyFont="1" applyBorder="1" applyAlignment="1">
      <alignment vertical="center" wrapText="1"/>
    </xf>
    <xf numFmtId="3" fontId="10" fillId="0" borderId="6" xfId="10" applyNumberFormat="1" applyFont="1" applyBorder="1" applyAlignment="1">
      <alignment vertical="center" wrapText="1"/>
    </xf>
    <xf numFmtId="0" fontId="13" fillId="0" borderId="10" xfId="10" applyFont="1" applyBorder="1" applyAlignment="1">
      <alignment horizontal="right" vertical="center" wrapText="1"/>
    </xf>
    <xf numFmtId="0" fontId="13" fillId="0" borderId="11" xfId="10" applyFont="1" applyBorder="1" applyAlignment="1">
      <alignment horizontal="left" vertical="center" wrapText="1"/>
    </xf>
    <xf numFmtId="3" fontId="13" fillId="0" borderId="12" xfId="10" applyNumberFormat="1" applyFont="1" applyBorder="1" applyAlignment="1">
      <alignment vertical="center" wrapText="1"/>
    </xf>
    <xf numFmtId="3" fontId="13" fillId="3" borderId="18" xfId="10" applyNumberFormat="1" applyFont="1" applyFill="1" applyBorder="1" applyAlignment="1">
      <alignment vertical="center" wrapText="1"/>
    </xf>
    <xf numFmtId="3" fontId="13" fillId="3" borderId="15" xfId="10" applyNumberFormat="1" applyFont="1" applyFill="1" applyBorder="1" applyAlignment="1">
      <alignment vertical="center" wrapText="1"/>
    </xf>
    <xf numFmtId="0" fontId="13" fillId="2" borderId="10" xfId="10" applyFont="1" applyFill="1" applyBorder="1" applyAlignment="1">
      <alignment horizontal="right" vertical="center" wrapText="1"/>
    </xf>
    <xf numFmtId="164" fontId="13" fillId="2" borderId="11" xfId="10" applyNumberFormat="1" applyFont="1" applyFill="1" applyBorder="1" applyAlignment="1">
      <alignment horizontal="left" vertical="center" wrapText="1"/>
    </xf>
    <xf numFmtId="3" fontId="13" fillId="2" borderId="12" xfId="10" applyNumberFormat="1" applyFont="1" applyFill="1" applyBorder="1" applyAlignment="1">
      <alignment vertical="center" wrapText="1"/>
    </xf>
    <xf numFmtId="164" fontId="13" fillId="2" borderId="1" xfId="10" applyNumberFormat="1" applyFont="1" applyFill="1" applyBorder="1" applyAlignment="1">
      <alignment horizontal="left" vertical="center" wrapText="1"/>
    </xf>
    <xf numFmtId="0" fontId="13" fillId="2" borderId="5" xfId="10" applyFont="1" applyFill="1" applyBorder="1" applyAlignment="1">
      <alignment horizontal="right" vertical="center" wrapText="1"/>
    </xf>
    <xf numFmtId="9" fontId="13" fillId="2" borderId="1" xfId="10" applyNumberFormat="1" applyFont="1" applyFill="1" applyBorder="1" applyAlignment="1">
      <alignment horizontal="left" vertical="center" wrapText="1"/>
    </xf>
    <xf numFmtId="3" fontId="13" fillId="3" borderId="9" xfId="10" applyNumberFormat="1" applyFont="1" applyFill="1" applyBorder="1" applyAlignment="1">
      <alignment vertical="center" wrapText="1"/>
    </xf>
    <xf numFmtId="0" fontId="10" fillId="0" borderId="0" xfId="10" applyFont="1" applyAlignment="1">
      <alignment vertical="center" wrapText="1"/>
    </xf>
    <xf numFmtId="4" fontId="13" fillId="0" borderId="0" xfId="10" applyNumberFormat="1" applyFont="1" applyAlignment="1">
      <alignment vertical="center" wrapText="1"/>
    </xf>
    <xf numFmtId="0" fontId="1" fillId="0" borderId="0" xfId="10" applyFont="1" applyAlignment="1">
      <alignment horizontal="right"/>
    </xf>
    <xf numFmtId="0" fontId="11" fillId="0" borderId="0" xfId="10" applyFont="1"/>
    <xf numFmtId="0" fontId="2" fillId="0" borderId="0" xfId="10" applyFont="1"/>
    <xf numFmtId="16" fontId="10" fillId="0" borderId="5" xfId="10" applyNumberFormat="1" applyFont="1" applyBorder="1" applyAlignment="1">
      <alignment vertical="center" wrapText="1"/>
    </xf>
    <xf numFmtId="0" fontId="10" fillId="0" borderId="19" xfId="0" applyFont="1" applyBorder="1" applyAlignment="1">
      <alignment wrapText="1"/>
    </xf>
    <xf numFmtId="0" fontId="10" fillId="0" borderId="20" xfId="0" applyFont="1" applyBorder="1" applyAlignment="1">
      <alignment wrapText="1"/>
    </xf>
    <xf numFmtId="3" fontId="10" fillId="0" borderId="6" xfId="0" applyNumberFormat="1" applyFont="1" applyBorder="1" applyAlignment="1">
      <alignment wrapText="1"/>
    </xf>
    <xf numFmtId="3" fontId="10" fillId="0" borderId="15" xfId="0" applyNumberFormat="1" applyFont="1" applyBorder="1" applyAlignment="1">
      <alignment wrapText="1"/>
    </xf>
    <xf numFmtId="0" fontId="2" fillId="0" borderId="0" xfId="10" applyFont="1" applyAlignment="1">
      <alignment horizontal="center" vertical="center"/>
    </xf>
    <xf numFmtId="0" fontId="13" fillId="3" borderId="5" xfId="10" applyFont="1" applyFill="1" applyBorder="1" applyAlignment="1">
      <alignment horizontal="left" vertical="center" wrapText="1"/>
    </xf>
    <xf numFmtId="0" fontId="13" fillId="3" borderId="1" xfId="10" applyFont="1" applyFill="1" applyBorder="1" applyAlignment="1">
      <alignment horizontal="left" vertical="center" wrapText="1"/>
    </xf>
    <xf numFmtId="0" fontId="13" fillId="3" borderId="13" xfId="10" applyFont="1" applyFill="1" applyBorder="1" applyAlignment="1">
      <alignment horizontal="left" vertical="center" wrapText="1"/>
    </xf>
    <xf numFmtId="0" fontId="13" fillId="3" borderId="14" xfId="10" applyFont="1" applyFill="1" applyBorder="1" applyAlignment="1">
      <alignment horizontal="left" vertical="center" wrapText="1"/>
    </xf>
    <xf numFmtId="0" fontId="13" fillId="3" borderId="7" xfId="10" applyFont="1" applyFill="1" applyBorder="1" applyAlignment="1">
      <alignment horizontal="left" vertical="center" wrapText="1"/>
    </xf>
    <xf numFmtId="0" fontId="13" fillId="3" borderId="8" xfId="10" applyFont="1" applyFill="1" applyBorder="1" applyAlignment="1">
      <alignment horizontal="left" vertical="center" wrapText="1"/>
    </xf>
    <xf numFmtId="0" fontId="13" fillId="3" borderId="16" xfId="10" applyFont="1" applyFill="1" applyBorder="1" applyAlignment="1">
      <alignment horizontal="left" vertical="center" wrapText="1"/>
    </xf>
    <xf numFmtId="0" fontId="13" fillId="3" borderId="17" xfId="10" applyFont="1" applyFill="1" applyBorder="1" applyAlignment="1">
      <alignment horizontal="left" vertical="center" wrapText="1"/>
    </xf>
  </cellXfs>
  <cellStyles count="15">
    <cellStyle name="Comma 2" xfId="4" xr:uid="{6440ACF4-7DDF-45E9-AC89-3D02DE0DA8B7}"/>
    <cellStyle name="Comma 3" xfId="12" xr:uid="{EC929FB0-958B-4C7A-AB9B-1F0FF6451F83}"/>
    <cellStyle name="Comma 4" xfId="14" xr:uid="{8DD72D03-14F4-480B-BCE6-F1986BC3C591}"/>
    <cellStyle name="Normaallaad 2" xfId="1" xr:uid="{00000000-0005-0000-0000-000001000000}"/>
    <cellStyle name="Normaallaad 3" xfId="13" xr:uid="{461DE180-CBBE-4A6A-A1CF-FDB1F8B3CF98}"/>
    <cellStyle name="Normaallaad 4 2" xfId="11" xr:uid="{47851956-5CBA-41FA-9BFD-4F766791FE62}"/>
    <cellStyle name="Normaallaad 67" xfId="2" xr:uid="{6A7CF9AE-CF13-409B-B5C8-86D4BB95CB47}"/>
    <cellStyle name="Normal" xfId="0" builtinId="0"/>
    <cellStyle name="Normal 2" xfId="3" xr:uid="{6D7C0F9F-0260-418C-9B31-7074D4C862C9}"/>
    <cellStyle name="Normal 2 2" xfId="8" xr:uid="{1CBC2FC3-F192-4384-BD05-02128BBBD221}"/>
    <cellStyle name="Normal 2 3" xfId="9" xr:uid="{574452CB-1535-4554-BBFF-3B79832160FE}"/>
    <cellStyle name="Normal 3" xfId="6" xr:uid="{89881D02-9454-4637-91AB-BF96F3C88D4E}"/>
    <cellStyle name="Normal 4" xfId="7" xr:uid="{47827E61-B4AF-4CFD-A1C3-6A5066DBCBB0}"/>
    <cellStyle name="Normal 5" xfId="10" xr:uid="{269E5A38-94B0-4197-A1C9-D79ECE2B70E2}"/>
    <cellStyle name="Percent 2" xfId="5" xr:uid="{92937902-7905-43C5-B644-ED508DB6B230}"/>
  </cellStyles>
  <dxfs count="0"/>
  <tableStyles count="1" defaultTableStyle="TableStyleMedium9" defaultPivotStyle="PivotStyleLight16">
    <tableStyle name="Invisible" pivot="0" table="0" count="0" xr9:uid="{EBAD8AC5-53A9-4977-B1A6-DF8EAAED9C83}"/>
  </tableStyles>
  <colors>
    <mruColors>
      <color rgb="FFFF0066"/>
      <color rgb="FF9933FF"/>
      <color rgb="FFCC0099"/>
      <color rgb="FF33CC33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kas.rk\public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D716D-A517-46B9-885B-94EECDEF5805}">
  <dimension ref="B1:F40"/>
  <sheetViews>
    <sheetView tabSelected="1" zoomScaleNormal="100" workbookViewId="0">
      <pane ySplit="7" topLeftCell="A8" activePane="bottomLeft" state="frozen"/>
      <selection pane="bottomLeft" activeCell="D25" sqref="D25"/>
    </sheetView>
  </sheetViews>
  <sheetFormatPr defaultColWidth="9.28515625" defaultRowHeight="15" x14ac:dyDescent="0.25"/>
  <cols>
    <col min="1" max="1" width="3.7109375" style="1" customWidth="1"/>
    <col min="2" max="2" width="6.28515625" style="1" customWidth="1"/>
    <col min="3" max="3" width="71.28515625" style="1" customWidth="1"/>
    <col min="4" max="4" width="15.5703125" style="2" customWidth="1"/>
    <col min="5" max="5" width="13.7109375" style="1" bestFit="1" customWidth="1"/>
    <col min="6" max="6" width="9.28515625" style="1"/>
    <col min="7" max="7" width="12.7109375" style="1" bestFit="1" customWidth="1"/>
    <col min="8" max="16384" width="9.28515625" style="1"/>
  </cols>
  <sheetData>
    <row r="1" spans="2:4" x14ac:dyDescent="0.25">
      <c r="B1" s="35"/>
      <c r="D1" s="6" t="s">
        <v>0</v>
      </c>
    </row>
    <row r="2" spans="2:4" x14ac:dyDescent="0.25">
      <c r="D2" s="7" t="s">
        <v>1</v>
      </c>
    </row>
    <row r="4" spans="2:4" ht="12" customHeight="1" x14ac:dyDescent="0.25">
      <c r="B4" s="42" t="s">
        <v>2</v>
      </c>
      <c r="C4" s="42"/>
      <c r="D4" s="42"/>
    </row>
    <row r="6" spans="2:4" ht="15.75" thickBot="1" x14ac:dyDescent="0.3">
      <c r="B6" s="8"/>
    </row>
    <row r="7" spans="2:4" ht="45" x14ac:dyDescent="0.25">
      <c r="B7" s="9" t="s">
        <v>3</v>
      </c>
      <c r="C7" s="10" t="s">
        <v>4</v>
      </c>
      <c r="D7" s="11" t="s">
        <v>5</v>
      </c>
    </row>
    <row r="8" spans="2:4" ht="14.25" customHeight="1" x14ac:dyDescent="0.25">
      <c r="B8" s="43" t="s">
        <v>6</v>
      </c>
      <c r="C8" s="44"/>
      <c r="D8" s="12">
        <f>SUM(D9+D11)</f>
        <v>26330</v>
      </c>
    </row>
    <row r="9" spans="2:4" ht="15" customHeight="1" x14ac:dyDescent="0.25">
      <c r="B9" s="13">
        <v>1</v>
      </c>
      <c r="C9" s="14" t="s">
        <v>7</v>
      </c>
      <c r="D9" s="15">
        <f>SUM(D10:D10)</f>
        <v>15000</v>
      </c>
    </row>
    <row r="10" spans="2:4" x14ac:dyDescent="0.25">
      <c r="B10" s="17" t="s">
        <v>8</v>
      </c>
      <c r="C10" s="18" t="s">
        <v>9</v>
      </c>
      <c r="D10" s="19">
        <v>15000</v>
      </c>
    </row>
    <row r="11" spans="2:4" x14ac:dyDescent="0.25">
      <c r="B11" s="13">
        <v>2</v>
      </c>
      <c r="C11" s="16" t="s">
        <v>10</v>
      </c>
      <c r="D11" s="15">
        <f>SUM(D12:D12)</f>
        <v>11330</v>
      </c>
    </row>
    <row r="12" spans="2:4" x14ac:dyDescent="0.25">
      <c r="B12" s="17" t="s">
        <v>11</v>
      </c>
      <c r="C12" s="18" t="s">
        <v>12</v>
      </c>
      <c r="D12" s="19">
        <v>11330</v>
      </c>
    </row>
    <row r="13" spans="2:4" ht="14.25" customHeight="1" x14ac:dyDescent="0.25">
      <c r="B13" s="43" t="s">
        <v>13</v>
      </c>
      <c r="C13" s="44"/>
      <c r="D13" s="12">
        <f>SUM(D14+D16)</f>
        <v>192000</v>
      </c>
    </row>
    <row r="14" spans="2:4" x14ac:dyDescent="0.25">
      <c r="B14" s="13">
        <v>3</v>
      </c>
      <c r="C14" s="14" t="s">
        <v>14</v>
      </c>
      <c r="D14" s="15">
        <f>SUM(D15:D15)</f>
        <v>49500</v>
      </c>
    </row>
    <row r="15" spans="2:4" x14ac:dyDescent="0.25">
      <c r="B15" s="17" t="s">
        <v>15</v>
      </c>
      <c r="C15" s="18" t="s">
        <v>16</v>
      </c>
      <c r="D15" s="19">
        <v>49500</v>
      </c>
    </row>
    <row r="16" spans="2:4" x14ac:dyDescent="0.25">
      <c r="B16" s="13">
        <v>4</v>
      </c>
      <c r="C16" s="14" t="s">
        <v>17</v>
      </c>
      <c r="D16" s="15">
        <f>SUM(D17:D20)</f>
        <v>142500</v>
      </c>
    </row>
    <row r="17" spans="2:6" s="36" customFormat="1" x14ac:dyDescent="0.25">
      <c r="B17" s="37" t="s">
        <v>18</v>
      </c>
      <c r="C17" s="38" t="s">
        <v>19</v>
      </c>
      <c r="D17" s="40">
        <v>30500</v>
      </c>
    </row>
    <row r="18" spans="2:6" x14ac:dyDescent="0.25">
      <c r="B18" s="17" t="s">
        <v>20</v>
      </c>
      <c r="C18" s="39" t="s">
        <v>21</v>
      </c>
      <c r="D18" s="41">
        <v>37500</v>
      </c>
    </row>
    <row r="19" spans="2:6" x14ac:dyDescent="0.25">
      <c r="B19" s="17" t="s">
        <v>22</v>
      </c>
      <c r="C19" s="39" t="s">
        <v>23</v>
      </c>
      <c r="D19" s="41">
        <v>32000</v>
      </c>
    </row>
    <row r="20" spans="2:6" x14ac:dyDescent="0.25">
      <c r="B20" s="17" t="s">
        <v>24</v>
      </c>
      <c r="C20" s="39" t="s">
        <v>25</v>
      </c>
      <c r="D20" s="41">
        <v>42500</v>
      </c>
    </row>
    <row r="21" spans="2:6" ht="14.25" customHeight="1" x14ac:dyDescent="0.25">
      <c r="B21" s="43" t="s">
        <v>26</v>
      </c>
      <c r="C21" s="44"/>
      <c r="D21" s="12">
        <f>SUM(D22)</f>
        <v>26500</v>
      </c>
    </row>
    <row r="22" spans="2:6" ht="14.25" customHeight="1" x14ac:dyDescent="0.25">
      <c r="B22" s="20">
        <v>5</v>
      </c>
      <c r="C22" s="21" t="s">
        <v>27</v>
      </c>
      <c r="D22" s="22">
        <v>26500</v>
      </c>
    </row>
    <row r="23" spans="2:6" ht="14.25" customHeight="1" thickBot="1" x14ac:dyDescent="0.3">
      <c r="B23" s="49" t="s">
        <v>28</v>
      </c>
      <c r="C23" s="50"/>
      <c r="D23" s="23">
        <f>SUM(D8+D13+D21)</f>
        <v>244830</v>
      </c>
    </row>
    <row r="24" spans="2:6" ht="14.25" customHeight="1" x14ac:dyDescent="0.25">
      <c r="B24" s="45" t="s">
        <v>29</v>
      </c>
      <c r="C24" s="46"/>
      <c r="D24" s="24">
        <f>SUM(D25)</f>
        <v>6217.1184369921102</v>
      </c>
    </row>
    <row r="25" spans="2:6" x14ac:dyDescent="0.25">
      <c r="B25" s="29">
        <v>6</v>
      </c>
      <c r="C25" s="28" t="s">
        <v>30</v>
      </c>
      <c r="D25" s="15">
        <v>6217.1184369921102</v>
      </c>
    </row>
    <row r="26" spans="2:6" x14ac:dyDescent="0.25">
      <c r="B26" s="43" t="s">
        <v>31</v>
      </c>
      <c r="C26" s="44"/>
      <c r="D26" s="12">
        <f>SUM(D27)</f>
        <v>6120.75</v>
      </c>
    </row>
    <row r="27" spans="2:6" x14ac:dyDescent="0.25">
      <c r="B27" s="25">
        <v>7</v>
      </c>
      <c r="C27" s="26">
        <v>2.5000000000000001E-2</v>
      </c>
      <c r="D27" s="27">
        <f>D23*C27</f>
        <v>6120.75</v>
      </c>
    </row>
    <row r="28" spans="2:6" x14ac:dyDescent="0.25">
      <c r="B28" s="49" t="s">
        <v>32</v>
      </c>
      <c r="C28" s="50"/>
      <c r="D28" s="23">
        <f>SUM(D23+D24+D26)</f>
        <v>257167.86843699211</v>
      </c>
    </row>
    <row r="29" spans="2:6" x14ac:dyDescent="0.25">
      <c r="B29" s="45" t="s">
        <v>33</v>
      </c>
      <c r="C29" s="46"/>
      <c r="D29" s="24">
        <f>SUM(D30)</f>
        <v>51433.573687398428</v>
      </c>
    </row>
    <row r="30" spans="2:6" x14ac:dyDescent="0.25">
      <c r="B30" s="29">
        <v>12</v>
      </c>
      <c r="C30" s="30">
        <v>0.2</v>
      </c>
      <c r="D30" s="15">
        <f>D28*C30</f>
        <v>51433.573687398428</v>
      </c>
    </row>
    <row r="31" spans="2:6" ht="15.75" thickBot="1" x14ac:dyDescent="0.3">
      <c r="B31" s="47" t="s">
        <v>34</v>
      </c>
      <c r="C31" s="48"/>
      <c r="D31" s="31">
        <f>SUM(D28+D29)</f>
        <v>308601.44212439051</v>
      </c>
    </row>
    <row r="32" spans="2:6" ht="15" customHeight="1" x14ac:dyDescent="0.25">
      <c r="B32" s="32"/>
      <c r="D32" s="3"/>
      <c r="F32" s="3"/>
    </row>
    <row r="33" spans="2:5" x14ac:dyDescent="0.25">
      <c r="B33" s="32"/>
      <c r="D33" s="33"/>
      <c r="E33" s="3"/>
    </row>
    <row r="34" spans="2:5" x14ac:dyDescent="0.25">
      <c r="B34" s="32"/>
      <c r="D34" s="33"/>
    </row>
    <row r="35" spans="2:5" x14ac:dyDescent="0.25">
      <c r="B35" s="32"/>
      <c r="D35" s="33"/>
    </row>
    <row r="36" spans="2:5" x14ac:dyDescent="0.25">
      <c r="B36" s="32"/>
      <c r="D36" s="33"/>
    </row>
    <row r="37" spans="2:5" x14ac:dyDescent="0.25">
      <c r="B37" s="32"/>
      <c r="C37" s="34"/>
      <c r="D37" s="3"/>
    </row>
    <row r="38" spans="2:5" x14ac:dyDescent="0.25">
      <c r="B38" s="32"/>
      <c r="D38" s="3"/>
    </row>
    <row r="40" spans="2:5" x14ac:dyDescent="0.25">
      <c r="C40" s="4"/>
      <c r="D40" s="5"/>
    </row>
  </sheetData>
  <mergeCells count="10">
    <mergeCell ref="B4:D4"/>
    <mergeCell ref="B8:C8"/>
    <mergeCell ref="B24:C24"/>
    <mergeCell ref="B29:C29"/>
    <mergeCell ref="B31:C31"/>
    <mergeCell ref="B13:C13"/>
    <mergeCell ref="B21:C21"/>
    <mergeCell ref="B28:C28"/>
    <mergeCell ref="B23:C23"/>
    <mergeCell ref="B26:C2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2" ma:contentTypeDescription="Create a new document." ma:contentTypeScope="" ma:versionID="ab8c98af1ca41ec23fdf2306a69c0cd3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68dbe3740fe3073fe3bb389b8f6c47a3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637D9678-CB62-4022-B69C-094F2D0703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DD15DA-1787-4510-BB86-7FE594617A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3E4FA77-257B-4A9C-A119-D9F9C68C352F}">
  <ds:schemaRefs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6.3 Lisa 1 Parendustööd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Erik</dc:creator>
  <cp:keywords/>
  <dc:description/>
  <cp:lastModifiedBy>Henri Telk</cp:lastModifiedBy>
  <cp:revision/>
  <dcterms:created xsi:type="dcterms:W3CDTF">2011-09-27T10:48:38Z</dcterms:created>
  <dcterms:modified xsi:type="dcterms:W3CDTF">2021-11-10T15:31:42Z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